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6" yWindow="65426" windowWidth="19420" windowHeight="1030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<sst xmlns="http://schemas.openxmlformats.org/spreadsheetml/2006/main" count="125" uniqueCount="82">
  <si>
    <t>Regnskab 2022</t>
  </si>
  <si>
    <t xml:space="preserve">Kontingent </t>
  </si>
  <si>
    <t>Udgifter</t>
  </si>
  <si>
    <t>Netto 2022</t>
  </si>
  <si>
    <t>Kontingent</t>
  </si>
  <si>
    <t>Indtægter</t>
  </si>
  <si>
    <t>BUDGET 2022</t>
  </si>
  <si>
    <t>AFDELING</t>
  </si>
  <si>
    <t>Voksen</t>
  </si>
  <si>
    <t>Fodbold</t>
  </si>
  <si>
    <t>Senior 11</t>
  </si>
  <si>
    <t xml:space="preserve">Veteran/Masters </t>
  </si>
  <si>
    <t>60+</t>
  </si>
  <si>
    <t>For Fædre</t>
  </si>
  <si>
    <t>Fitness</t>
  </si>
  <si>
    <t>Motion</t>
  </si>
  <si>
    <t>Badminton</t>
  </si>
  <si>
    <t>Svømning</t>
  </si>
  <si>
    <t>Budo</t>
  </si>
  <si>
    <t>Dans</t>
  </si>
  <si>
    <t>Floorball</t>
  </si>
  <si>
    <t>50+</t>
  </si>
  <si>
    <t>Yoga</t>
  </si>
  <si>
    <t>Indv. Q</t>
  </si>
  <si>
    <t>Voksenafdeling i alt</t>
  </si>
  <si>
    <t>Senior</t>
  </si>
  <si>
    <t>Kontingenter</t>
  </si>
  <si>
    <t>Materiel</t>
  </si>
  <si>
    <t>Kurser</t>
  </si>
  <si>
    <t>Arrangementer</t>
  </si>
  <si>
    <t>Omk.godtg.</t>
  </si>
  <si>
    <t>Automat kaffe</t>
  </si>
  <si>
    <t>Møder, gaver  mm</t>
  </si>
  <si>
    <t>Seniorafdeling i alt I</t>
  </si>
  <si>
    <t>Lokale</t>
  </si>
  <si>
    <t>Kontor, regnskab og revision</t>
  </si>
  <si>
    <t>Løn koordinatorer</t>
  </si>
  <si>
    <t>Fitness (Corona bevilling)</t>
  </si>
  <si>
    <t>§79-tilskud SUF</t>
  </si>
  <si>
    <t>Seniorafdeling i alt II</t>
  </si>
  <si>
    <t>Seniorafdeling samlet</t>
  </si>
  <si>
    <t>Børn</t>
  </si>
  <si>
    <t>Legestuer</t>
  </si>
  <si>
    <t>Vandleg</t>
  </si>
  <si>
    <t>Baby</t>
  </si>
  <si>
    <t>Særlige Børn</t>
  </si>
  <si>
    <t>Fredag</t>
  </si>
  <si>
    <t>Idrætsleg Europa</t>
  </si>
  <si>
    <t>For sjov</t>
  </si>
  <si>
    <t>Familie</t>
  </si>
  <si>
    <t>B+U</t>
  </si>
  <si>
    <t>Pigefodbold</t>
  </si>
  <si>
    <t>Kung Fu</t>
  </si>
  <si>
    <t>Basket</t>
  </si>
  <si>
    <t>Q-aktiviteter</t>
  </si>
  <si>
    <t xml:space="preserve">B+U </t>
  </si>
  <si>
    <t xml:space="preserve">B+U Udvalg </t>
  </si>
  <si>
    <t>Diverse aktiviteter</t>
  </si>
  <si>
    <t>Børn- og Ungeafdeling i alt</t>
  </si>
  <si>
    <t>Fælles</t>
  </si>
  <si>
    <t>Transport</t>
  </si>
  <si>
    <t>Div.udgifter og materiel</t>
  </si>
  <si>
    <t>Gaver frivillige</t>
  </si>
  <si>
    <t>Generalforsamling + møder</t>
  </si>
  <si>
    <t>Synlighed</t>
  </si>
  <si>
    <t xml:space="preserve">Gebyrer </t>
  </si>
  <si>
    <t>Revision</t>
  </si>
  <si>
    <t>Kontingent Forbund</t>
  </si>
  <si>
    <t>Personaleudgifter</t>
  </si>
  <si>
    <t>Butik Istedgade 79</t>
  </si>
  <si>
    <t>Halleje</t>
  </si>
  <si>
    <t>Kontor og IT</t>
  </si>
  <si>
    <t>Lønninger</t>
  </si>
  <si>
    <t>Renter</t>
  </si>
  <si>
    <t>Tilskud FOS</t>
  </si>
  <si>
    <t>Diverse tilskud</t>
  </si>
  <si>
    <t>Fælles i alt</t>
  </si>
  <si>
    <t>SSB-driftsresult</t>
  </si>
  <si>
    <t>Netto 2021</t>
  </si>
  <si>
    <t>Småbørn</t>
  </si>
  <si>
    <t>Gymnastik mv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</si>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</sst>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rgb="FF00B050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i/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3" xfId="0" applyFont="1" applyBorder="1"/>
    <xf numFmtId="4" fontId="1" fillId="0" borderId="6" xfId="0" applyNumberFormat="1" applyFont="1" applyBorder="1"/>
    <xf numFmtId="4" fontId="4" fillId="0" borderId="0" xfId="0" applyNumberFormat="1" applyFont="1"/>
    <xf numFmtId="4" fontId="1" fillId="0" borderId="7" xfId="0" applyNumberFormat="1" applyFont="1" applyBorder="1"/>
    <xf numFmtId="4" fontId="5" fillId="0" borderId="4" xfId="0" applyNumberFormat="1" applyFont="1" applyBorder="1"/>
    <xf numFmtId="4" fontId="6" fillId="0" borderId="5" xfId="0" applyNumberFormat="1" applyFont="1" applyBorder="1"/>
    <xf numFmtId="0" fontId="7" fillId="0" borderId="3" xfId="0" applyFont="1" applyBorder="1"/>
    <xf numFmtId="4" fontId="3" fillId="0" borderId="3" xfId="0" applyNumberFormat="1" applyFont="1" applyBorder="1"/>
    <xf numFmtId="4" fontId="3" fillId="0" borderId="0" xfId="0" applyNumberFormat="1" applyFont="1"/>
    <xf numFmtId="4" fontId="2" fillId="0" borderId="0" xfId="0" applyNumberFormat="1" applyFont="1"/>
    <xf numFmtId="4" fontId="3" fillId="0" borderId="4" xfId="0" applyNumberFormat="1" applyFont="1" applyBorder="1" applyAlignment="1">
      <alignment horizontal="right"/>
    </xf>
    <xf numFmtId="4" fontId="1" fillId="0" borderId="8" xfId="0" applyNumberFormat="1" applyFont="1" applyBorder="1"/>
    <xf numFmtId="4" fontId="3" fillId="0" borderId="6" xfId="0" applyNumberFormat="1" applyFont="1" applyBorder="1"/>
    <xf numFmtId="0" fontId="1" fillId="0" borderId="3" xfId="0" applyFont="1" applyBorder="1" applyAlignment="1">
      <alignment horizontal="right"/>
    </xf>
    <xf numFmtId="4" fontId="3" fillId="0" borderId="7" xfId="0" applyNumberFormat="1" applyFont="1" applyBorder="1"/>
    <xf numFmtId="4" fontId="1" fillId="0" borderId="3" xfId="0" applyNumberFormat="1" applyFont="1" applyBorder="1"/>
    <xf numFmtId="0" fontId="8" fillId="0" borderId="3" xfId="0" applyFont="1" applyBorder="1"/>
    <xf numFmtId="4" fontId="4" fillId="0" borderId="3" xfId="0" applyNumberFormat="1" applyFon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4" fontId="6" fillId="0" borderId="1" xfId="0" applyNumberFormat="1" applyFont="1" applyBorder="1"/>
    <xf numFmtId="4" fontId="5" fillId="0" borderId="9" xfId="0" applyNumberFormat="1" applyFont="1" applyBorder="1"/>
    <xf numFmtId="4" fontId="6" fillId="0" borderId="9" xfId="0" applyNumberFormat="1" applyFont="1" applyBorder="1"/>
    <xf numFmtId="3" fontId="1" fillId="0" borderId="3" xfId="0" applyNumberFormat="1" applyFont="1" applyBorder="1"/>
    <xf numFmtId="4" fontId="9" fillId="0" borderId="3" xfId="0" applyNumberFormat="1" applyFont="1" applyBorder="1"/>
    <xf numFmtId="0" fontId="10" fillId="0" borderId="3" xfId="0" applyFont="1" applyBorder="1"/>
    <xf numFmtId="0" fontId="2" fillId="0" borderId="3" xfId="0" applyFont="1" applyBorder="1"/>
    <xf numFmtId="0" fontId="2" fillId="0" borderId="0" xfId="0" applyFont="1"/>
    <xf numFmtId="0" fontId="11" fillId="0" borderId="3" xfId="0" applyFont="1" applyBorder="1"/>
    <xf numFmtId="4" fontId="2" fillId="0" borderId="5" xfId="0" applyNumberFormat="1" applyFont="1" applyBorder="1"/>
    <xf numFmtId="0" fontId="12" fillId="0" borderId="3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4" fontId="0" fillId="0" borderId="0" xfId="0" applyNumberFormat="1"/>
    <xf numFmtId="4" fontId="14" fillId="0" borderId="0" xfId="0" applyNumberFormat="1" applyFont="1"/>
    <xf numFmtId="4" fontId="15" fillId="0" borderId="0" xfId="0" applyNumberFormat="1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0D4B-EE70-4943-85B1-91A4305AFEE8}">
  <dimension ref="A1:L77"/>
  <sheetViews>
    <sheetView tabSelected="1" workbookViewId="0" topLeftCell="A1">
      <selection activeCell="I1" sqref="I1:K77"/>
    </sheetView>
  </sheetViews>
  <sheetFormatPr defaultColWidth="9.140625" defaultRowHeight="15"/>
  <cols>
    <col min="1" max="1" width="14.140625" style="0" customWidth="1"/>
    <col min="4" max="4" width="12.28125" style="0" customWidth="1"/>
    <col min="5" max="5" width="11.8515625" style="38" customWidth="1"/>
    <col min="6" max="6" width="12.28125" style="0" customWidth="1"/>
    <col min="7" max="7" width="13.7109375" style="0" customWidth="1"/>
    <col min="8" max="8" width="12.421875" style="0" customWidth="1"/>
    <col min="9" max="9" width="12.8515625" style="0" customWidth="1"/>
    <col min="12" max="12" width="12.421875" style="0" customWidth="1"/>
  </cols>
  <sheetData>
    <row r="1" spans="5:9" ht="15" thickBot="1">
      <c r="E1" s="40" t="s">
        <v>6</v>
      </c>
      <c r="F1" s="1"/>
      <c r="G1" s="2" t="s">
        <v>0</v>
      </c>
      <c r="H1" s="2"/>
      <c r="I1" s="6"/>
    </row>
    <row r="2" spans="1:9" ht="15" thickBot="1">
      <c r="A2" t="s">
        <v>7</v>
      </c>
      <c r="B2" t="s">
        <v>8</v>
      </c>
      <c r="D2" s="40" t="s">
        <v>78</v>
      </c>
      <c r="F2" s="4" t="s">
        <v>1</v>
      </c>
      <c r="G2" s="4" t="s">
        <v>2</v>
      </c>
      <c r="H2" s="5" t="s">
        <v>3</v>
      </c>
      <c r="I2" s="6"/>
    </row>
    <row r="3" spans="1:9" ht="15">
      <c r="A3" t="s">
        <v>9</v>
      </c>
      <c r="B3" t="s">
        <v>10</v>
      </c>
      <c r="D3" s="41">
        <v>-5761.04</v>
      </c>
      <c r="F3" s="7">
        <v>6600</v>
      </c>
      <c r="G3" s="7">
        <v>-9480.25</v>
      </c>
      <c r="H3" s="8">
        <f aca="true" t="shared" si="0" ref="H3:H15">SUM(F3:G3)</f>
        <v>-2880.25</v>
      </c>
      <c r="I3" s="6"/>
    </row>
    <row r="4" spans="1:9" ht="15">
      <c r="A4" t="s">
        <v>9</v>
      </c>
      <c r="B4" t="s">
        <v>11</v>
      </c>
      <c r="D4" s="41">
        <v>8539</v>
      </c>
      <c r="F4" s="7">
        <v>18950</v>
      </c>
      <c r="G4" s="7">
        <v>-5450</v>
      </c>
      <c r="H4" s="8">
        <f t="shared" si="0"/>
        <v>13500</v>
      </c>
      <c r="I4" s="6"/>
    </row>
    <row r="5" spans="1:9" ht="15">
      <c r="A5" t="s">
        <v>9</v>
      </c>
      <c r="B5" t="s">
        <v>12</v>
      </c>
      <c r="D5" s="41">
        <v>2700</v>
      </c>
      <c r="F5" s="7">
        <v>8550</v>
      </c>
      <c r="G5" s="7">
        <v>0</v>
      </c>
      <c r="H5" s="8">
        <f t="shared" si="0"/>
        <v>8550</v>
      </c>
      <c r="I5" s="6"/>
    </row>
    <row r="6" spans="1:9" ht="15">
      <c r="A6" t="s">
        <v>9</v>
      </c>
      <c r="B6" t="s">
        <v>13</v>
      </c>
      <c r="F6" s="7">
        <v>5200</v>
      </c>
      <c r="G6" s="7">
        <v>0</v>
      </c>
      <c r="H6" s="8">
        <f t="shared" si="0"/>
        <v>5200</v>
      </c>
      <c r="I6" s="6"/>
    </row>
    <row r="7" spans="1:9" ht="15">
      <c r="A7" t="s">
        <v>14</v>
      </c>
      <c r="B7" t="s">
        <v>15</v>
      </c>
      <c r="D7" s="41">
        <v>6900</v>
      </c>
      <c r="F7" s="7">
        <v>0</v>
      </c>
      <c r="G7" s="7">
        <v>0</v>
      </c>
      <c r="H7" s="8">
        <f t="shared" si="0"/>
        <v>0</v>
      </c>
      <c r="I7" s="6"/>
    </row>
    <row r="8" spans="1:9" ht="15">
      <c r="A8" t="s">
        <v>16</v>
      </c>
      <c r="B8" t="s">
        <v>8</v>
      </c>
      <c r="D8" s="41">
        <v>27300</v>
      </c>
      <c r="F8" s="7">
        <v>18000</v>
      </c>
      <c r="G8" s="7">
        <v>0</v>
      </c>
      <c r="H8" s="8">
        <f t="shared" si="0"/>
        <v>18000</v>
      </c>
      <c r="I8" s="6"/>
    </row>
    <row r="9" spans="1:9" ht="15">
      <c r="A9" t="s">
        <v>17</v>
      </c>
      <c r="B9" t="s">
        <v>8</v>
      </c>
      <c r="D9" s="41">
        <v>2200</v>
      </c>
      <c r="F9" s="7">
        <v>0</v>
      </c>
      <c r="G9" s="7">
        <v>0</v>
      </c>
      <c r="H9" s="8">
        <f t="shared" si="0"/>
        <v>0</v>
      </c>
      <c r="I9" s="6"/>
    </row>
    <row r="10" spans="1:9" ht="15">
      <c r="A10" t="s">
        <v>18</v>
      </c>
      <c r="B10" t="s">
        <v>8</v>
      </c>
      <c r="D10" s="41">
        <v>1200</v>
      </c>
      <c r="F10" s="7">
        <v>3600</v>
      </c>
      <c r="G10" s="7">
        <v>0</v>
      </c>
      <c r="H10" s="8">
        <f t="shared" si="0"/>
        <v>3600</v>
      </c>
      <c r="I10" s="6"/>
    </row>
    <row r="11" spans="1:9" ht="15">
      <c r="A11" t="s">
        <v>19</v>
      </c>
      <c r="B11" t="s">
        <v>8</v>
      </c>
      <c r="F11" s="7">
        <v>19975</v>
      </c>
      <c r="G11" s="7">
        <v>0</v>
      </c>
      <c r="H11" s="8">
        <f t="shared" si="0"/>
        <v>19975</v>
      </c>
      <c r="I11" s="6"/>
    </row>
    <row r="12" spans="1:9" ht="15">
      <c r="A12" t="s">
        <v>20</v>
      </c>
      <c r="B12" t="s">
        <v>8</v>
      </c>
      <c r="D12" s="41">
        <v>12650</v>
      </c>
      <c r="F12" s="7">
        <v>7200</v>
      </c>
      <c r="G12" s="7">
        <v>0</v>
      </c>
      <c r="H12" s="8">
        <f t="shared" si="0"/>
        <v>7200</v>
      </c>
      <c r="I12" s="6"/>
    </row>
    <row r="13" spans="1:9" ht="15">
      <c r="A13" t="s">
        <v>20</v>
      </c>
      <c r="B13" t="s">
        <v>21</v>
      </c>
      <c r="F13" s="7">
        <v>15100</v>
      </c>
      <c r="G13" s="7">
        <v>0</v>
      </c>
      <c r="H13" s="8">
        <f t="shared" si="0"/>
        <v>15100</v>
      </c>
      <c r="I13" s="6"/>
    </row>
    <row r="14" spans="1:9" ht="15">
      <c r="A14" t="s">
        <v>22</v>
      </c>
      <c r="B14" t="s">
        <v>8</v>
      </c>
      <c r="D14" s="41">
        <v>7300</v>
      </c>
      <c r="F14" s="7">
        <v>2750</v>
      </c>
      <c r="G14" s="7">
        <v>0</v>
      </c>
      <c r="H14" s="8">
        <f t="shared" si="0"/>
        <v>2750</v>
      </c>
      <c r="I14" s="6"/>
    </row>
    <row r="15" spans="1:9" ht="15" thickBot="1">
      <c r="A15" t="s">
        <v>23</v>
      </c>
      <c r="B15" t="s">
        <v>17</v>
      </c>
      <c r="D15" s="41">
        <v>46875</v>
      </c>
      <c r="F15" s="9">
        <v>-22425</v>
      </c>
      <c r="G15" s="7">
        <v>0</v>
      </c>
      <c r="H15" s="8">
        <f t="shared" si="0"/>
        <v>-22425</v>
      </c>
      <c r="I15" s="6"/>
    </row>
    <row r="16" spans="1:9" ht="15" thickBot="1">
      <c r="A16" t="s">
        <v>24</v>
      </c>
      <c r="D16" s="42">
        <v>109902.96</v>
      </c>
      <c r="E16" s="44">
        <v>150000</v>
      </c>
      <c r="F16" s="10">
        <f>SUM(F3:F15)</f>
        <v>83500</v>
      </c>
      <c r="G16" s="10">
        <f>SUM(G3:G15)</f>
        <v>-14930.25</v>
      </c>
      <c r="H16" s="11">
        <f>SUM(H3:H15)</f>
        <v>68569.75</v>
      </c>
      <c r="I16" s="12"/>
    </row>
    <row r="17" spans="6:9" ht="15" thickBot="1">
      <c r="F17" s="13"/>
      <c r="G17" s="14"/>
      <c r="H17" s="15"/>
      <c r="I17" s="6"/>
    </row>
    <row r="18" spans="1:9" ht="15" thickBot="1">
      <c r="A18" t="s">
        <v>7</v>
      </c>
      <c r="B18" t="s">
        <v>25</v>
      </c>
      <c r="F18" s="16" t="s">
        <v>4</v>
      </c>
      <c r="G18" s="16" t="s">
        <v>2</v>
      </c>
      <c r="H18" s="5" t="s">
        <v>3</v>
      </c>
      <c r="I18" s="6"/>
    </row>
    <row r="19" spans="1:9" ht="15">
      <c r="A19" t="s">
        <v>25</v>
      </c>
      <c r="B19" t="s">
        <v>26</v>
      </c>
      <c r="D19" s="41">
        <v>114850</v>
      </c>
      <c r="F19" s="17">
        <v>170050</v>
      </c>
      <c r="G19" s="7"/>
      <c r="H19" s="8">
        <f>SUM(F19:G19)</f>
        <v>170050</v>
      </c>
      <c r="I19" s="3"/>
    </row>
    <row r="20" spans="2:9" ht="15">
      <c r="B20" t="s">
        <v>27</v>
      </c>
      <c r="D20" s="41">
        <v>-1467.65</v>
      </c>
      <c r="F20" s="18"/>
      <c r="G20" s="7">
        <v>0</v>
      </c>
      <c r="H20" s="8">
        <f aca="true" t="shared" si="1" ref="H20:H31">SUM(F20:G20)</f>
        <v>0</v>
      </c>
      <c r="I20" s="3"/>
    </row>
    <row r="21" spans="2:9" ht="15">
      <c r="B21" t="s">
        <v>28</v>
      </c>
      <c r="D21">
        <v>-860</v>
      </c>
      <c r="F21" s="18"/>
      <c r="G21" s="7">
        <v>-16049.42</v>
      </c>
      <c r="H21" s="8">
        <f t="shared" si="1"/>
        <v>-16049.42</v>
      </c>
      <c r="I21" s="3"/>
    </row>
    <row r="22" spans="2:9" ht="15">
      <c r="B22" t="s">
        <v>29</v>
      </c>
      <c r="D22" s="41">
        <v>-20372.8</v>
      </c>
      <c r="F22" s="7"/>
      <c r="G22" s="7">
        <v>-6497.11</v>
      </c>
      <c r="H22" s="8">
        <f t="shared" si="1"/>
        <v>-6497.11</v>
      </c>
      <c r="I22" s="19"/>
    </row>
    <row r="23" spans="2:9" ht="15">
      <c r="B23" t="s">
        <v>30</v>
      </c>
      <c r="D23" s="41">
        <v>-40150</v>
      </c>
      <c r="F23" s="7"/>
      <c r="G23" s="7">
        <v>-60450</v>
      </c>
      <c r="H23" s="8">
        <f t="shared" si="1"/>
        <v>-60450</v>
      </c>
      <c r="I23" s="3"/>
    </row>
    <row r="24" spans="2:9" ht="15">
      <c r="B24" t="s">
        <v>31</v>
      </c>
      <c r="D24" s="41">
        <v>-10000</v>
      </c>
      <c r="F24" s="18"/>
      <c r="G24" s="7">
        <v>-10000</v>
      </c>
      <c r="H24" s="8">
        <f t="shared" si="1"/>
        <v>-10000</v>
      </c>
      <c r="I24" s="3"/>
    </row>
    <row r="25" spans="2:9" ht="15" thickBot="1">
      <c r="B25" t="s">
        <v>32</v>
      </c>
      <c r="D25">
        <v>-795</v>
      </c>
      <c r="F25" s="20"/>
      <c r="G25" s="7">
        <v>-1633.59</v>
      </c>
      <c r="H25" s="8">
        <f t="shared" si="1"/>
        <v>-1633.59</v>
      </c>
      <c r="I25" s="21"/>
    </row>
    <row r="26" spans="1:9" ht="15" thickBot="1">
      <c r="A26" t="s">
        <v>33</v>
      </c>
      <c r="D26" s="43">
        <v>41204.55</v>
      </c>
      <c r="F26" s="10">
        <f>SUM(F19:F25)</f>
        <v>170050</v>
      </c>
      <c r="G26" s="10">
        <f>SUM(G19:G25)</f>
        <v>-94630.12</v>
      </c>
      <c r="H26" s="11">
        <f t="shared" si="1"/>
        <v>75419.88</v>
      </c>
      <c r="I26" s="22"/>
    </row>
    <row r="27" spans="1:9" ht="15">
      <c r="A27" t="s">
        <v>34</v>
      </c>
      <c r="D27" s="41">
        <v>-145800</v>
      </c>
      <c r="F27" s="21"/>
      <c r="G27" s="21">
        <v>-213417</v>
      </c>
      <c r="H27" s="23">
        <f t="shared" si="1"/>
        <v>-213417</v>
      </c>
      <c r="I27" s="3"/>
    </row>
    <row r="28" spans="1:9" ht="15">
      <c r="A28" t="s">
        <v>35</v>
      </c>
      <c r="D28" s="41">
        <v>-25000</v>
      </c>
      <c r="F28" s="21"/>
      <c r="G28" s="21">
        <v>-25000</v>
      </c>
      <c r="H28" s="23">
        <f t="shared" si="1"/>
        <v>-25000</v>
      </c>
      <c r="I28" s="3"/>
    </row>
    <row r="29" spans="1:9" ht="15">
      <c r="A29" t="s">
        <v>36</v>
      </c>
      <c r="D29" s="41">
        <v>-230000</v>
      </c>
      <c r="F29" s="21"/>
      <c r="G29" s="21">
        <v>-230000</v>
      </c>
      <c r="H29" s="23">
        <f t="shared" si="1"/>
        <v>-230000</v>
      </c>
      <c r="I29" s="3"/>
    </row>
    <row r="30" spans="1:9" ht="15">
      <c r="A30" t="s">
        <v>37</v>
      </c>
      <c r="D30" s="41">
        <v>-39468.75</v>
      </c>
      <c r="F30" s="21"/>
      <c r="G30" s="21">
        <v>0</v>
      </c>
      <c r="H30" s="23">
        <f t="shared" si="1"/>
        <v>0</v>
      </c>
      <c r="I30" s="3"/>
    </row>
    <row r="31" spans="1:12" ht="15" thickBot="1">
      <c r="A31" t="s">
        <v>38</v>
      </c>
      <c r="D31" s="41">
        <v>415432</v>
      </c>
      <c r="F31" s="24">
        <v>375065</v>
      </c>
      <c r="G31" s="9"/>
      <c r="H31" s="25">
        <f t="shared" si="1"/>
        <v>375065</v>
      </c>
      <c r="I31" s="3"/>
      <c r="L31" t="s">
        <v>81</v>
      </c>
    </row>
    <row r="32" spans="1:9" ht="15" thickBot="1">
      <c r="A32" t="s">
        <v>39</v>
      </c>
      <c r="D32" s="43">
        <v>-24836.75</v>
      </c>
      <c r="F32" s="26">
        <f>SUM(F27:F31)</f>
        <v>375065</v>
      </c>
      <c r="G32" s="10">
        <f>SUM(G27:G31)</f>
        <v>-468417</v>
      </c>
      <c r="H32" s="27">
        <f>SUM(H27:H31)</f>
        <v>-93352</v>
      </c>
      <c r="I32" s="22"/>
    </row>
    <row r="33" spans="1:12" ht="15" thickBot="1">
      <c r="A33" t="s">
        <v>40</v>
      </c>
      <c r="D33" s="42">
        <v>16367.8</v>
      </c>
      <c r="E33" s="44">
        <v>150000</v>
      </c>
      <c r="F33" s="28">
        <f>SUM(F26,F32)</f>
        <v>545115</v>
      </c>
      <c r="G33" s="10">
        <f>SUM(G26,G32)</f>
        <v>-563047.12</v>
      </c>
      <c r="H33" s="29">
        <f>(H26+H32)</f>
        <v>-17932.119999999995</v>
      </c>
      <c r="I33" s="12"/>
      <c r="L33" s="41">
        <f>-G59-14</f>
        <v>14114.33</v>
      </c>
    </row>
    <row r="34" spans="6:9" ht="15" thickBot="1">
      <c r="F34" s="21"/>
      <c r="G34" s="14"/>
      <c r="H34" s="15"/>
      <c r="I34" s="6"/>
    </row>
    <row r="35" spans="1:9" ht="15" thickBot="1">
      <c r="A35" t="s">
        <v>7</v>
      </c>
      <c r="B35" t="s">
        <v>41</v>
      </c>
      <c r="F35" s="16" t="s">
        <v>4</v>
      </c>
      <c r="G35" s="16" t="s">
        <v>2</v>
      </c>
      <c r="H35" s="5" t="s">
        <v>3</v>
      </c>
      <c r="I35" s="6"/>
    </row>
    <row r="36" spans="1:9" ht="15">
      <c r="A36" t="s">
        <v>42</v>
      </c>
      <c r="B36" t="s">
        <v>43</v>
      </c>
      <c r="D36" s="41">
        <v>46000</v>
      </c>
      <c r="F36" s="17">
        <v>36200</v>
      </c>
      <c r="G36" s="18"/>
      <c r="H36" s="8">
        <f aca="true" t="shared" si="2" ref="H36:H54">SUM(F36:G36)</f>
        <v>36200</v>
      </c>
      <c r="I36" s="3"/>
    </row>
    <row r="37" spans="1:9" ht="15">
      <c r="A37" t="s">
        <v>42</v>
      </c>
      <c r="B37" t="s">
        <v>79</v>
      </c>
      <c r="D37" s="41">
        <v>44200</v>
      </c>
      <c r="F37" s="7">
        <v>39000</v>
      </c>
      <c r="G37" s="18"/>
      <c r="H37" s="8">
        <f t="shared" si="2"/>
        <v>39000</v>
      </c>
      <c r="I37" s="3"/>
    </row>
    <row r="38" spans="1:9" ht="15">
      <c r="A38" t="s">
        <v>42</v>
      </c>
      <c r="B38" t="s">
        <v>44</v>
      </c>
      <c r="F38" s="7">
        <v>-2600</v>
      </c>
      <c r="G38" s="18"/>
      <c r="H38" s="8">
        <f t="shared" si="2"/>
        <v>-2600</v>
      </c>
      <c r="I38" s="3"/>
    </row>
    <row r="39" spans="1:9" ht="15">
      <c r="A39" t="s">
        <v>17</v>
      </c>
      <c r="B39" t="s">
        <v>45</v>
      </c>
      <c r="D39" s="41">
        <v>37700</v>
      </c>
      <c r="F39" s="7">
        <v>28400</v>
      </c>
      <c r="G39" s="18"/>
      <c r="H39" s="8">
        <f t="shared" si="2"/>
        <v>28400</v>
      </c>
      <c r="I39" s="30"/>
    </row>
    <row r="40" spans="1:9" ht="15">
      <c r="A40" t="s">
        <v>42</v>
      </c>
      <c r="B40" t="s">
        <v>45</v>
      </c>
      <c r="F40" s="7">
        <v>-2400</v>
      </c>
      <c r="G40" s="18"/>
      <c r="H40" s="8">
        <f t="shared" si="2"/>
        <v>-2400</v>
      </c>
      <c r="I40" s="31"/>
    </row>
    <row r="41" spans="1:9" ht="15">
      <c r="A41" t="s">
        <v>42</v>
      </c>
      <c r="B41" t="s">
        <v>46</v>
      </c>
      <c r="D41" s="41">
        <v>2000</v>
      </c>
      <c r="F41" s="7">
        <v>400</v>
      </c>
      <c r="G41" s="18"/>
      <c r="H41" s="8">
        <f>SUM(F41:G41)</f>
        <v>400</v>
      </c>
      <c r="I41" s="3"/>
    </row>
    <row r="42" spans="1:9" ht="15">
      <c r="A42" t="s">
        <v>42</v>
      </c>
      <c r="B42" t="s">
        <v>47</v>
      </c>
      <c r="F42" s="7">
        <v>26000</v>
      </c>
      <c r="G42" s="18"/>
      <c r="H42" s="8">
        <f>SUM(F42:G42)</f>
        <v>26000</v>
      </c>
      <c r="I42" s="3"/>
    </row>
    <row r="43" spans="1:9" ht="15">
      <c r="A43" t="s">
        <v>9</v>
      </c>
      <c r="B43" t="s">
        <v>48</v>
      </c>
      <c r="D43" s="41">
        <v>63225</v>
      </c>
      <c r="F43" s="7">
        <v>29750</v>
      </c>
      <c r="G43" s="7"/>
      <c r="H43" s="23">
        <f>SUM(F43:G43)</f>
        <v>29750</v>
      </c>
      <c r="I43" s="3"/>
    </row>
    <row r="44" spans="1:9" ht="15">
      <c r="A44" t="s">
        <v>16</v>
      </c>
      <c r="B44" t="s">
        <v>49</v>
      </c>
      <c r="F44" s="7">
        <v>0</v>
      </c>
      <c r="G44" s="7"/>
      <c r="H44" s="8">
        <f>SUM(F44:G44)</f>
        <v>0</v>
      </c>
      <c r="I44" s="3"/>
    </row>
    <row r="45" spans="1:9" ht="15">
      <c r="A45" t="s">
        <v>80</v>
      </c>
      <c r="B45" t="s">
        <v>50</v>
      </c>
      <c r="D45" s="41">
        <v>127400</v>
      </c>
      <c r="F45" s="7">
        <v>139875</v>
      </c>
      <c r="G45" s="7"/>
      <c r="H45" s="8">
        <f t="shared" si="2"/>
        <v>139875</v>
      </c>
      <c r="I45" s="3"/>
    </row>
    <row r="46" spans="1:9" ht="15">
      <c r="A46" t="s">
        <v>51</v>
      </c>
      <c r="B46" t="s">
        <v>50</v>
      </c>
      <c r="D46">
        <v>0</v>
      </c>
      <c r="F46" s="7">
        <v>300</v>
      </c>
      <c r="G46" s="7"/>
      <c r="H46" s="8">
        <f t="shared" si="2"/>
        <v>300</v>
      </c>
      <c r="I46" s="3"/>
    </row>
    <row r="47" spans="1:9" ht="15">
      <c r="A47" t="s">
        <v>18</v>
      </c>
      <c r="B47" t="s">
        <v>50</v>
      </c>
      <c r="D47" s="41">
        <v>14150</v>
      </c>
      <c r="F47" s="7">
        <v>16225</v>
      </c>
      <c r="G47" s="7"/>
      <c r="H47" s="8">
        <f t="shared" si="2"/>
        <v>16225</v>
      </c>
      <c r="I47" s="3"/>
    </row>
    <row r="48" spans="1:9" ht="15">
      <c r="A48" t="s">
        <v>16</v>
      </c>
      <c r="B48" t="s">
        <v>50</v>
      </c>
      <c r="D48" s="41">
        <v>60825</v>
      </c>
      <c r="F48" s="7">
        <v>66200</v>
      </c>
      <c r="G48" s="18"/>
      <c r="H48" s="8">
        <f t="shared" si="2"/>
        <v>66200</v>
      </c>
      <c r="I48" s="3"/>
    </row>
    <row r="49" spans="1:9" ht="15">
      <c r="A49" t="s">
        <v>52</v>
      </c>
      <c r="B49" t="s">
        <v>50</v>
      </c>
      <c r="D49" s="41">
        <v>4000</v>
      </c>
      <c r="F49" s="7">
        <v>0</v>
      </c>
      <c r="G49" s="18"/>
      <c r="H49" s="8">
        <f t="shared" si="2"/>
        <v>0</v>
      </c>
      <c r="I49" s="3"/>
    </row>
    <row r="50" spans="1:9" ht="15">
      <c r="A50" t="s">
        <v>53</v>
      </c>
      <c r="B50" t="s">
        <v>50</v>
      </c>
      <c r="D50" s="41">
        <v>5800</v>
      </c>
      <c r="F50" s="7">
        <v>21600</v>
      </c>
      <c r="G50" s="7"/>
      <c r="H50" s="8">
        <f t="shared" si="2"/>
        <v>21600</v>
      </c>
      <c r="I50" s="3"/>
    </row>
    <row r="51" spans="1:9" ht="15">
      <c r="A51" t="s">
        <v>17</v>
      </c>
      <c r="B51" t="s">
        <v>50</v>
      </c>
      <c r="D51" s="41">
        <v>139150</v>
      </c>
      <c r="F51" s="7">
        <v>139400</v>
      </c>
      <c r="G51" s="7"/>
      <c r="H51" s="8">
        <f t="shared" si="2"/>
        <v>139400</v>
      </c>
      <c r="I51" s="3"/>
    </row>
    <row r="52" spans="1:9" ht="15">
      <c r="A52" t="s">
        <v>54</v>
      </c>
      <c r="B52" t="s">
        <v>50</v>
      </c>
      <c r="D52" s="41">
        <v>21200</v>
      </c>
      <c r="F52" s="7">
        <v>-1900</v>
      </c>
      <c r="G52" s="7"/>
      <c r="H52" s="8">
        <f t="shared" si="2"/>
        <v>-1900</v>
      </c>
      <c r="I52" s="3"/>
    </row>
    <row r="53" spans="1:9" ht="15">
      <c r="A53" t="s">
        <v>14</v>
      </c>
      <c r="B53" t="s">
        <v>55</v>
      </c>
      <c r="D53">
        <v>0</v>
      </c>
      <c r="F53" s="7">
        <v>0</v>
      </c>
      <c r="G53" s="7"/>
      <c r="H53" s="8">
        <f t="shared" si="2"/>
        <v>0</v>
      </c>
      <c r="I53" s="3"/>
    </row>
    <row r="54" spans="1:9" ht="15" thickBot="1">
      <c r="A54" t="s">
        <v>56</v>
      </c>
      <c r="B54" t="s">
        <v>57</v>
      </c>
      <c r="D54" s="41">
        <v>-77366.2</v>
      </c>
      <c r="F54" s="9">
        <v>13656</v>
      </c>
      <c r="G54" s="7">
        <v>-250247.74</v>
      </c>
      <c r="H54" s="8">
        <f t="shared" si="2"/>
        <v>-236591.74</v>
      </c>
      <c r="I54" s="3"/>
    </row>
    <row r="55" spans="1:9" ht="15" thickBot="1">
      <c r="A55" t="s">
        <v>58</v>
      </c>
      <c r="D55" s="42">
        <v>488283.8</v>
      </c>
      <c r="E55" s="44">
        <v>400000</v>
      </c>
      <c r="F55" s="10">
        <f>SUM(F36:F54)</f>
        <v>550106</v>
      </c>
      <c r="G55" s="10">
        <f>SUM(G36:G54)</f>
        <v>-250247.74</v>
      </c>
      <c r="H55" s="11">
        <f>SUM(H36:H54)</f>
        <v>299858.26</v>
      </c>
      <c r="I55" s="32"/>
    </row>
    <row r="56" spans="6:9" ht="15" thickBot="1">
      <c r="F56" s="33"/>
      <c r="G56" s="2"/>
      <c r="H56" s="34"/>
      <c r="I56" s="3"/>
    </row>
    <row r="57" spans="1:9" ht="15" thickBot="1">
      <c r="A57" t="s">
        <v>7</v>
      </c>
      <c r="B57" t="s">
        <v>59</v>
      </c>
      <c r="F57" s="16" t="s">
        <v>5</v>
      </c>
      <c r="G57" s="16" t="s">
        <v>2</v>
      </c>
      <c r="H57" s="5" t="s">
        <v>3</v>
      </c>
      <c r="I57" s="3"/>
    </row>
    <row r="58" spans="1:9" ht="15">
      <c r="A58" t="s">
        <v>60</v>
      </c>
      <c r="D58">
        <v>112.43</v>
      </c>
      <c r="E58" s="38">
        <v>0</v>
      </c>
      <c r="F58" s="7"/>
      <c r="G58" s="7">
        <v>-1826.9</v>
      </c>
      <c r="H58" s="8">
        <f aca="true" t="shared" si="3" ref="H58:H74">SUM(F58:G58)</f>
        <v>-1826.9</v>
      </c>
      <c r="I58" s="3"/>
    </row>
    <row r="59" spans="1:9" ht="15">
      <c r="A59" t="s">
        <v>61</v>
      </c>
      <c r="D59">
        <v>-779</v>
      </c>
      <c r="E59" s="38">
        <v>-5000</v>
      </c>
      <c r="F59" s="7"/>
      <c r="G59" s="7">
        <v>-14128.33</v>
      </c>
      <c r="H59" s="8">
        <f t="shared" si="3"/>
        <v>-14128.33</v>
      </c>
      <c r="I59" s="3"/>
    </row>
    <row r="60" spans="1:9" ht="15">
      <c r="A60" t="s">
        <v>62</v>
      </c>
      <c r="D60" s="41">
        <v>-15780</v>
      </c>
      <c r="E60" s="38">
        <v>-20000</v>
      </c>
      <c r="F60" s="7"/>
      <c r="G60" s="7">
        <v>-16705</v>
      </c>
      <c r="H60" s="8">
        <f t="shared" si="3"/>
        <v>-16705</v>
      </c>
      <c r="I60" s="3"/>
    </row>
    <row r="61" spans="1:9" ht="15">
      <c r="A61" t="s">
        <v>63</v>
      </c>
      <c r="D61" s="41">
        <v>-4771.75</v>
      </c>
      <c r="E61" s="38">
        <v>-25000</v>
      </c>
      <c r="F61" s="7"/>
      <c r="G61" s="7">
        <v>-53737.61</v>
      </c>
      <c r="H61" s="8">
        <f t="shared" si="3"/>
        <v>-53737.61</v>
      </c>
      <c r="I61" s="3"/>
    </row>
    <row r="62" spans="1:9" ht="15">
      <c r="A62" t="s">
        <v>64</v>
      </c>
      <c r="D62" s="41">
        <v>-8926.76</v>
      </c>
      <c r="E62" s="38">
        <v>-10000</v>
      </c>
      <c r="F62" s="7"/>
      <c r="G62" s="7">
        <v>-22060.68</v>
      </c>
      <c r="H62" s="8">
        <f t="shared" si="3"/>
        <v>-22060.68</v>
      </c>
      <c r="I62" s="3"/>
    </row>
    <row r="63" spans="1:9" ht="15">
      <c r="A63" t="s">
        <v>65</v>
      </c>
      <c r="D63" s="41">
        <v>-6311.03</v>
      </c>
      <c r="E63" s="38">
        <v>-8000</v>
      </c>
      <c r="F63" s="7"/>
      <c r="G63" s="7">
        <v>-8230.38</v>
      </c>
      <c r="H63" s="8">
        <f t="shared" si="3"/>
        <v>-8230.38</v>
      </c>
      <c r="I63" s="3"/>
    </row>
    <row r="64" spans="1:9" ht="15">
      <c r="A64" t="s">
        <v>29</v>
      </c>
      <c r="D64">
        <v>0</v>
      </c>
      <c r="E64" s="38">
        <v>-30000</v>
      </c>
      <c r="F64" s="7"/>
      <c r="G64" s="7">
        <v>-6835.15</v>
      </c>
      <c r="H64" s="8">
        <f t="shared" si="3"/>
        <v>-6835.15</v>
      </c>
      <c r="I64" s="3"/>
    </row>
    <row r="65" spans="1:9" ht="15">
      <c r="A65" t="s">
        <v>66</v>
      </c>
      <c r="D65" s="41">
        <v>-33875</v>
      </c>
      <c r="E65" s="38">
        <v>-35000</v>
      </c>
      <c r="F65" s="7">
        <v>10000</v>
      </c>
      <c r="G65" s="7">
        <v>-57500</v>
      </c>
      <c r="H65" s="8">
        <f t="shared" si="3"/>
        <v>-47500</v>
      </c>
      <c r="I65" s="3"/>
    </row>
    <row r="66" spans="1:9" ht="15">
      <c r="A66" t="s">
        <v>67</v>
      </c>
      <c r="D66" s="41">
        <v>-3640.94</v>
      </c>
      <c r="E66" s="38">
        <v>-14000</v>
      </c>
      <c r="F66" s="7"/>
      <c r="G66" s="7">
        <v>-15703.16</v>
      </c>
      <c r="H66" s="8">
        <f t="shared" si="3"/>
        <v>-15703.16</v>
      </c>
      <c r="I66" s="3"/>
    </row>
    <row r="67" spans="1:9" ht="15">
      <c r="A67" t="s">
        <v>68</v>
      </c>
      <c r="D67" s="41">
        <v>-6966.51</v>
      </c>
      <c r="E67" s="39">
        <v>-7000</v>
      </c>
      <c r="F67" s="7"/>
      <c r="G67" s="7">
        <v>-16255.17</v>
      </c>
      <c r="H67" s="8">
        <f t="shared" si="3"/>
        <v>-16255.17</v>
      </c>
      <c r="I67" s="21"/>
    </row>
    <row r="68" spans="1:9" ht="15">
      <c r="A68" t="s">
        <v>69</v>
      </c>
      <c r="D68" s="41">
        <v>-29526.09</v>
      </c>
      <c r="E68" s="38">
        <v>-30000</v>
      </c>
      <c r="F68" s="7"/>
      <c r="G68" s="7">
        <v>-31566.48</v>
      </c>
      <c r="H68" s="8">
        <f t="shared" si="3"/>
        <v>-31566.48</v>
      </c>
      <c r="I68" s="3"/>
    </row>
    <row r="69" spans="1:9" ht="15">
      <c r="A69" t="s">
        <v>70</v>
      </c>
      <c r="D69" s="41">
        <v>-52587.5</v>
      </c>
      <c r="E69" s="38">
        <v>-75000</v>
      </c>
      <c r="F69" s="7"/>
      <c r="G69" s="7">
        <v>-62995</v>
      </c>
      <c r="H69" s="8">
        <f>SUM(F69:G69)</f>
        <v>-62995</v>
      </c>
      <c r="I69" s="3"/>
    </row>
    <row r="70" spans="1:9" ht="15">
      <c r="A70" t="s">
        <v>71</v>
      </c>
      <c r="D70" s="41">
        <v>-81207.09</v>
      </c>
      <c r="E70" s="39">
        <v>-80000</v>
      </c>
      <c r="F70" s="7">
        <v>15000</v>
      </c>
      <c r="G70" s="7">
        <v>-93227.49</v>
      </c>
      <c r="H70" s="8">
        <f t="shared" si="3"/>
        <v>-78227.49</v>
      </c>
      <c r="I70" s="21"/>
    </row>
    <row r="71" spans="1:9" ht="15">
      <c r="A71" t="s">
        <v>72</v>
      </c>
      <c r="D71" s="41">
        <v>-710097.46</v>
      </c>
      <c r="E71" s="39">
        <v>-1009000</v>
      </c>
      <c r="F71" s="7">
        <v>400000</v>
      </c>
      <c r="G71" s="7">
        <v>-1347847.48</v>
      </c>
      <c r="H71" s="8">
        <f>SUM(F71:G71)</f>
        <v>-947847.48</v>
      </c>
      <c r="I71" s="3"/>
    </row>
    <row r="72" spans="1:9" ht="15">
      <c r="A72" t="s">
        <v>73</v>
      </c>
      <c r="D72" s="41">
        <v>-5166.52</v>
      </c>
      <c r="E72" s="39">
        <v>-5000</v>
      </c>
      <c r="F72" s="7"/>
      <c r="G72" s="7">
        <v>-5267.8</v>
      </c>
      <c r="H72" s="8">
        <f t="shared" si="3"/>
        <v>-5267.8</v>
      </c>
      <c r="I72" s="21"/>
    </row>
    <row r="73" spans="1:9" ht="15">
      <c r="A73" t="s">
        <v>74</v>
      </c>
      <c r="D73" s="41">
        <v>831526</v>
      </c>
      <c r="E73" s="38">
        <v>450000</v>
      </c>
      <c r="F73" s="7">
        <v>761904</v>
      </c>
      <c r="G73" s="7"/>
      <c r="H73" s="8">
        <f t="shared" si="3"/>
        <v>761904</v>
      </c>
      <c r="I73" s="35"/>
    </row>
    <row r="74" spans="1:9" ht="15" thickBot="1">
      <c r="A74" t="s">
        <v>75</v>
      </c>
      <c r="D74" s="41">
        <v>79917.64</v>
      </c>
      <c r="E74" s="38">
        <v>25000</v>
      </c>
      <c r="F74" s="7">
        <v>21308</v>
      </c>
      <c r="G74" s="7"/>
      <c r="H74" s="8">
        <f t="shared" si="3"/>
        <v>21308</v>
      </c>
      <c r="I74" s="3"/>
    </row>
    <row r="75" spans="1:9" ht="15" thickBot="1">
      <c r="A75" t="s">
        <v>76</v>
      </c>
      <c r="D75" s="42">
        <v>-48079.58</v>
      </c>
      <c r="E75" s="44">
        <v>-878000</v>
      </c>
      <c r="F75" s="10">
        <f>SUM(F58:F74)</f>
        <v>1208212</v>
      </c>
      <c r="G75" s="10">
        <f>SUM(G58:G74)</f>
        <v>-1753886.6300000001</v>
      </c>
      <c r="H75" s="11">
        <f>SUM(H58:H74)</f>
        <v>-545674.6300000001</v>
      </c>
      <c r="I75" s="32"/>
    </row>
    <row r="76" spans="6:9" ht="15" thickBot="1">
      <c r="F76" s="13"/>
      <c r="G76" s="14"/>
      <c r="H76" s="15"/>
      <c r="I76" s="3"/>
    </row>
    <row r="77" spans="1:9" ht="15" thickBot="1">
      <c r="A77" t="s">
        <v>77</v>
      </c>
      <c r="D77" s="42">
        <v>566474.98</v>
      </c>
      <c r="E77" s="45">
        <v>-178000</v>
      </c>
      <c r="F77" s="16">
        <f>SUM(F16+F33+F55+F75)</f>
        <v>2386933</v>
      </c>
      <c r="G77" s="16">
        <f>SUM(G16+G33+G55+G75)</f>
        <v>-2582111.74</v>
      </c>
      <c r="H77" s="36">
        <f>(H16+H33+H55+H75)</f>
        <v>-195178.7400000001</v>
      </c>
      <c r="I77" s="3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Gorm</dc:creator>
  <cp:keywords/>
  <dc:description/>
  <cp:lastModifiedBy>Peter Gorm</cp:lastModifiedBy>
  <dcterms:created xsi:type="dcterms:W3CDTF">2023-04-17T07:39:51Z</dcterms:created>
  <dcterms:modified xsi:type="dcterms:W3CDTF">2023-04-27T08:09:18Z</dcterms:modified>
  <cp:category/>
  <cp:version/>
  <cp:contentType/>
  <cp:contentStatus/>
</cp:coreProperties>
</file>